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vbaProjectSignature.bin" ContentType="application/vnd.ms-office.vbaProjectSignature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00000000-0000-0000-0000-000000000000}"/>
  <workbookPr codeName="ThisWorkbook" defaultThemeVersion="124226"/>
  <bookViews>
    <workbookView xWindow="240" yWindow="15" windowWidth="15180" windowHeight="11640" activeTab="1"/>
  </bookViews>
  <sheets>
    <sheet name="Hoja1" sheetId="1" r:id="rId1"/>
    <sheet name="Analitico Proyectos F.5" sheetId="3" r:id="rId2"/>
  </sheets>
  <definedNames>
    <definedName name="_xlnm.Print_Titles" localSheetId="1">'Analitico Proyectos F.5'!$1:$1</definedName>
  </definedNames>
  <calcPr calcId="125725"/>
</workbook>
</file>

<file path=xl/calcChain.xml><?xml version="1.0" encoding="utf-8"?>
<calcChain xmlns="http://schemas.openxmlformats.org/spreadsheetml/2006/main">
  <c r="I30" i="3"/>
  <c r="I28"/>
  <c r="L31" l="1"/>
  <c r="K31"/>
  <c r="I31"/>
  <c r="H31"/>
  <c r="G31"/>
  <c r="E31"/>
  <c r="D31"/>
  <c r="L30"/>
  <c r="K30"/>
  <c r="H30"/>
  <c r="I32" s="1"/>
  <c r="G30"/>
  <c r="E30"/>
  <c r="D30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2"/>
  <c r="F3"/>
  <c r="J3" s="1"/>
  <c r="N3" s="1"/>
  <c r="F4"/>
  <c r="J4" s="1"/>
  <c r="N4" s="1"/>
  <c r="F5"/>
  <c r="J5" s="1"/>
  <c r="N5" s="1"/>
  <c r="F6"/>
  <c r="J6" s="1"/>
  <c r="N6" s="1"/>
  <c r="F7"/>
  <c r="J7" s="1"/>
  <c r="N7" s="1"/>
  <c r="F8"/>
  <c r="F9"/>
  <c r="J9" s="1"/>
  <c r="N9" s="1"/>
  <c r="F10"/>
  <c r="J10" s="1"/>
  <c r="N10" s="1"/>
  <c r="F11"/>
  <c r="J11" s="1"/>
  <c r="N11" s="1"/>
  <c r="F12"/>
  <c r="J12" s="1"/>
  <c r="N12" s="1"/>
  <c r="F13"/>
  <c r="J13" s="1"/>
  <c r="N13" s="1"/>
  <c r="F14"/>
  <c r="J14" s="1"/>
  <c r="N14" s="1"/>
  <c r="F15"/>
  <c r="J15" s="1"/>
  <c r="N15" s="1"/>
  <c r="F16"/>
  <c r="J16" s="1"/>
  <c r="N16" s="1"/>
  <c r="F17"/>
  <c r="J17" s="1"/>
  <c r="N17" s="1"/>
  <c r="F18"/>
  <c r="J18" s="1"/>
  <c r="N18" s="1"/>
  <c r="F19"/>
  <c r="J19" s="1"/>
  <c r="N19" s="1"/>
  <c r="F20"/>
  <c r="J20" s="1"/>
  <c r="N20" s="1"/>
  <c r="F21"/>
  <c r="J21" s="1"/>
  <c r="N21" s="1"/>
  <c r="F22"/>
  <c r="J22" s="1"/>
  <c r="N22" s="1"/>
  <c r="F23"/>
  <c r="J23" s="1"/>
  <c r="N23" s="1"/>
  <c r="F24"/>
  <c r="J24" s="1"/>
  <c r="N24" s="1"/>
  <c r="F25"/>
  <c r="J25" s="1"/>
  <c r="N25" s="1"/>
  <c r="F26"/>
  <c r="J26" s="1"/>
  <c r="N26" s="1"/>
  <c r="F27"/>
  <c r="J27" s="1"/>
  <c r="N27" s="1"/>
  <c r="F28"/>
  <c r="J28" s="1"/>
  <c r="N28" s="1"/>
  <c r="F29"/>
  <c r="J29" s="1"/>
  <c r="N29" s="1"/>
  <c r="F2"/>
  <c r="F30" l="1"/>
  <c r="M31"/>
  <c r="J8"/>
  <c r="N8" s="1"/>
  <c r="M30"/>
  <c r="F31"/>
  <c r="J2"/>
  <c r="J30" l="1"/>
  <c r="N2"/>
  <c r="J31"/>
  <c r="N30" l="1"/>
  <c r="N31"/>
</calcChain>
</file>

<file path=xl/sharedStrings.xml><?xml version="1.0" encoding="utf-8"?>
<sst xmlns="http://schemas.openxmlformats.org/spreadsheetml/2006/main" count="101" uniqueCount="74">
  <si>
    <t>CUENTA</t>
  </si>
  <si>
    <t>PROYECTO</t>
  </si>
  <si>
    <t>SALDOS AL         31-DIC-09 GTO. CORRIENTE</t>
  </si>
  <si>
    <t>SALDOS AL         31-DIC-09 GTO. INVERSION</t>
  </si>
  <si>
    <t>TOTAL SALDOS AL 31-DIC-09</t>
  </si>
  <si>
    <t>MOVS. INVERSION AFECTAN A SALDO 2009</t>
  </si>
  <si>
    <t>TOTAL INGRESOS ACUMULADOS</t>
  </si>
  <si>
    <t>TOTAL GASTOS ACUMULADOS</t>
  </si>
  <si>
    <t>SUBCUENTA</t>
  </si>
  <si>
    <t>Total general</t>
  </si>
  <si>
    <t>60107 - FONDOS EN ADMINISTRACION</t>
  </si>
  <si>
    <t>6010770002</t>
  </si>
  <si>
    <t>PY. CONTADOR DE MOSCAS-UCD</t>
  </si>
  <si>
    <t>6010770006</t>
  </si>
  <si>
    <t>PY.INTEL DR. A. TORRES J.</t>
  </si>
  <si>
    <t>6010770008</t>
  </si>
  <si>
    <t>PY.MANTO. ALA RED DE IMAGENOLOGIA DRA.FEREGRINO</t>
  </si>
  <si>
    <t>6010770011</t>
  </si>
  <si>
    <t>PY.TECNOLOGICA DE MEMS DR.WILFRIDO</t>
  </si>
  <si>
    <t>6010770013</t>
  </si>
  <si>
    <t>PY.INTEL-INV DR.A.TORRES</t>
  </si>
  <si>
    <t>6010770015</t>
  </si>
  <si>
    <t>PY.LAB/MEMS-FUMEC-06 DR.TORRES</t>
  </si>
  <si>
    <t>6010770016</t>
  </si>
  <si>
    <t>PY.INTEL 2007-09 DR. EDMUNDO G.</t>
  </si>
  <si>
    <t>6010770020</t>
  </si>
  <si>
    <t>PY.IEEE INT. DR. SARMIENTO</t>
  </si>
  <si>
    <t>6010770022</t>
  </si>
  <si>
    <t>PY.HORNO SOLAR UNAM DR.VAQUEZ SERGIO</t>
  </si>
  <si>
    <t>6010770023</t>
  </si>
  <si>
    <t>PY. INTEL DR. MURPHY ARTEAGA</t>
  </si>
  <si>
    <t>6010770024</t>
  </si>
  <si>
    <t>PY. IEEE/FREECALE DR.MURPHY</t>
  </si>
  <si>
    <t>6010770025</t>
  </si>
  <si>
    <t>PY. SEMICONDUCTORES-FAUSA/DR. RUBEN RAMOS</t>
  </si>
  <si>
    <t>6010770026</t>
  </si>
  <si>
    <t>PY. D3 TARGETING T-WREX DR. SUCAR</t>
  </si>
  <si>
    <t>6010770027</t>
  </si>
  <si>
    <t>PY.CONV.CONANP/23 DRA. ARETXAGA</t>
  </si>
  <si>
    <t>6010770028</t>
  </si>
  <si>
    <t>PY. INTEL DR. CUMPLIDO</t>
  </si>
  <si>
    <t>6010770029</t>
  </si>
  <si>
    <t>CONTRATO QUERETARO OMDAJ/430/08DR. CUMPLIDO</t>
  </si>
  <si>
    <t>6010770030</t>
  </si>
  <si>
    <t>PY. FUNDACION CIDA DR. GRANADOS</t>
  </si>
  <si>
    <t>6010770031</t>
  </si>
  <si>
    <t>CONTRATO ENERNAT DR. VAZQUEZ</t>
  </si>
  <si>
    <t>6010770032</t>
  </si>
  <si>
    <t>PY.FUNDACION CIDA-INSUMOS DR. GRANADOS</t>
  </si>
  <si>
    <t>6010770033</t>
  </si>
  <si>
    <t>CONT.SEP-2009-751 DR. AURELIO LOPEZ</t>
  </si>
  <si>
    <t>6010770034</t>
  </si>
  <si>
    <t>PY. UNIV. MARYLAND DR. CARRMIÑANA</t>
  </si>
  <si>
    <t>6010770035</t>
  </si>
  <si>
    <t>PY. INNOVAPYME-113391 DR. SERGIO VAZQUEZ</t>
  </si>
  <si>
    <t>6010770036</t>
  </si>
  <si>
    <t>PY. UNIV. DE CHILE DR. SUCAR</t>
  </si>
  <si>
    <t>6010770037</t>
  </si>
  <si>
    <t>PROG. PADES DR. R. MURPHY</t>
  </si>
  <si>
    <t>6010770038</t>
  </si>
  <si>
    <t>PY. MEDICAL FETS DR. G. ESPINOSA</t>
  </si>
  <si>
    <t>6010770039</t>
  </si>
  <si>
    <t>PY. UNIV. DE TEXAS DR. A. DIAZ</t>
  </si>
  <si>
    <t>6010770040</t>
  </si>
  <si>
    <t>PY. PROG. MULTIMEDIA DR. A. LOPEZ</t>
  </si>
  <si>
    <t>6010770041</t>
  </si>
  <si>
    <t>PY. CONCENTRADOR SOLAR DR. SERGIO VAZQUEZ</t>
  </si>
  <si>
    <t>Total 60107 - FONDOS EN ADMINISTRACION</t>
  </si>
  <si>
    <t>INGRESOS/10</t>
  </si>
  <si>
    <t>INGRESOS      ENE-JUN/2010 GTO. CORRIENTE</t>
  </si>
  <si>
    <t>INGRESOS      ENE-JUN/2010 GTO. INVERSION</t>
  </si>
  <si>
    <t>GTO. CORR. ACUMULADO AL 30-JUN-2010</t>
  </si>
  <si>
    <t>GTO. INVERSION ACUMULADO AL     30-JUN-2010</t>
  </si>
  <si>
    <t>SALDO POR EJERCER AL       30-JUN/2010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</si>
</sst>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"/>
  <sheetViews>
    <sheetView workbookViewId="0">
      <selection activeCell="H9" sqref="H9"/>
    </sheetView>
  </sheetViews>
  <sheetFormatPr baseColWidth="10" defaultRowHeight="12.75"/>
  <sheetData/>
  <phoneticPr fontId="1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>
      <selection activeCell="C52" sqref="C52"/>
    </sheetView>
  </sheetViews>
  <sheetFormatPr baseColWidth="10" defaultRowHeight="11.25" outlineLevelRow="2"/>
  <cols>
    <col min="1" max="1" width="1.140625" style="3" customWidth="1"/>
    <col min="2" max="2" width="9.5703125" style="1" bestFit="1" customWidth="1"/>
    <col min="3" max="3" width="39.7109375" style="3" bestFit="1" customWidth="1"/>
    <col min="4" max="6" width="10" style="10" bestFit="1" customWidth="1"/>
    <col min="7" max="7" width="9" style="10" bestFit="1" customWidth="1"/>
    <col min="8" max="10" width="10.7109375" style="10" bestFit="1" customWidth="1"/>
    <col min="11" max="11" width="11.7109375" style="10" customWidth="1"/>
    <col min="12" max="12" width="11.85546875" style="10" bestFit="1" customWidth="1"/>
    <col min="13" max="13" width="11.42578125" style="10" bestFit="1" customWidth="1"/>
    <col min="14" max="14" width="10" style="10" bestFit="1" customWidth="1"/>
    <col min="15" max="15" width="0" style="1" hidden="1" customWidth="1"/>
    <col min="16" max="16384" width="11.42578125" style="1"/>
  </cols>
  <sheetData>
    <row r="1" spans="1:15" s="2" customFormat="1" ht="42.75" customHeight="1">
      <c r="A1" s="4" t="s">
        <v>0</v>
      </c>
      <c r="B1" s="5" t="s">
        <v>8</v>
      </c>
      <c r="C1" s="4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69</v>
      </c>
      <c r="I1" s="9" t="s">
        <v>70</v>
      </c>
      <c r="J1" s="9" t="s">
        <v>6</v>
      </c>
      <c r="K1" s="9" t="s">
        <v>71</v>
      </c>
      <c r="L1" s="9" t="s">
        <v>72</v>
      </c>
      <c r="M1" s="9" t="s">
        <v>7</v>
      </c>
      <c r="N1" s="9" t="s">
        <v>73</v>
      </c>
      <c r="O1" s="5"/>
    </row>
    <row r="2" spans="1:15" hidden="1" outlineLevel="2">
      <c r="A2" s="6" t="s">
        <v>10</v>
      </c>
      <c r="B2" s="7" t="s">
        <v>11</v>
      </c>
      <c r="C2" s="6" t="s">
        <v>12</v>
      </c>
      <c r="D2" s="11">
        <v>36.53</v>
      </c>
      <c r="E2" s="11">
        <v>1626.45</v>
      </c>
      <c r="F2" s="11">
        <f>D2+E2</f>
        <v>1662.98</v>
      </c>
      <c r="G2" s="11">
        <v>0</v>
      </c>
      <c r="H2" s="11">
        <v>0</v>
      </c>
      <c r="I2" s="11">
        <v>0</v>
      </c>
      <c r="J2" s="11">
        <f>H2+I2-G2+F2</f>
        <v>1662.98</v>
      </c>
      <c r="K2" s="11">
        <v>0</v>
      </c>
      <c r="L2" s="11">
        <v>0</v>
      </c>
      <c r="M2" s="11">
        <f>K2+L2</f>
        <v>0</v>
      </c>
      <c r="N2" s="11">
        <f>J2-M2</f>
        <v>1662.98</v>
      </c>
      <c r="O2" s="7">
        <v>159</v>
      </c>
    </row>
    <row r="3" spans="1:15" hidden="1" outlineLevel="2">
      <c r="A3" s="6" t="s">
        <v>10</v>
      </c>
      <c r="B3" s="7" t="s">
        <v>13</v>
      </c>
      <c r="C3" s="6" t="s">
        <v>14</v>
      </c>
      <c r="D3" s="11">
        <v>835.76</v>
      </c>
      <c r="E3" s="11">
        <v>0</v>
      </c>
      <c r="F3" s="11">
        <f t="shared" ref="F3:F29" si="0">D3+E3</f>
        <v>835.76</v>
      </c>
      <c r="G3" s="11">
        <v>0</v>
      </c>
      <c r="H3" s="11">
        <v>0</v>
      </c>
      <c r="I3" s="11">
        <v>0</v>
      </c>
      <c r="J3" s="11">
        <f t="shared" ref="J3:J29" si="1">H3+I3-G3+F3</f>
        <v>835.76</v>
      </c>
      <c r="K3" s="11">
        <v>0</v>
      </c>
      <c r="L3" s="11">
        <v>0</v>
      </c>
      <c r="M3" s="11">
        <f t="shared" ref="M3:M29" si="2">K3+L3</f>
        <v>0</v>
      </c>
      <c r="N3" s="11">
        <f t="shared" ref="N3:N29" si="3">J3-M3</f>
        <v>835.76</v>
      </c>
      <c r="O3" s="7">
        <v>221</v>
      </c>
    </row>
    <row r="4" spans="1:15" hidden="1" outlineLevel="2">
      <c r="A4" s="6" t="s">
        <v>10</v>
      </c>
      <c r="B4" s="7" t="s">
        <v>15</v>
      </c>
      <c r="C4" s="6" t="s">
        <v>16</v>
      </c>
      <c r="D4" s="11">
        <v>3271.94</v>
      </c>
      <c r="E4" s="11">
        <v>0</v>
      </c>
      <c r="F4" s="11">
        <f t="shared" si="0"/>
        <v>3271.94</v>
      </c>
      <c r="G4" s="11">
        <v>0</v>
      </c>
      <c r="H4" s="11">
        <v>0</v>
      </c>
      <c r="I4" s="11">
        <v>0</v>
      </c>
      <c r="J4" s="11">
        <f t="shared" si="1"/>
        <v>3271.94</v>
      </c>
      <c r="K4" s="11">
        <v>0</v>
      </c>
      <c r="L4" s="11">
        <v>0</v>
      </c>
      <c r="M4" s="11">
        <f t="shared" si="2"/>
        <v>0</v>
      </c>
      <c r="N4" s="11">
        <f t="shared" si="3"/>
        <v>3271.94</v>
      </c>
      <c r="O4" s="7">
        <v>245</v>
      </c>
    </row>
    <row r="5" spans="1:15" hidden="1" outlineLevel="2">
      <c r="A5" s="6" t="s">
        <v>10</v>
      </c>
      <c r="B5" s="7" t="s">
        <v>17</v>
      </c>
      <c r="C5" s="6" t="s">
        <v>18</v>
      </c>
      <c r="D5" s="11">
        <v>0</v>
      </c>
      <c r="E5" s="11">
        <v>644.66999999999996</v>
      </c>
      <c r="F5" s="11">
        <f t="shared" si="0"/>
        <v>644.66999999999996</v>
      </c>
      <c r="G5" s="11">
        <v>0</v>
      </c>
      <c r="H5" s="11">
        <v>0</v>
      </c>
      <c r="I5" s="11">
        <v>0</v>
      </c>
      <c r="J5" s="11">
        <f t="shared" si="1"/>
        <v>644.66999999999996</v>
      </c>
      <c r="K5" s="11">
        <v>0</v>
      </c>
      <c r="L5" s="11">
        <v>0</v>
      </c>
      <c r="M5" s="11">
        <f t="shared" si="2"/>
        <v>0</v>
      </c>
      <c r="N5" s="11">
        <f t="shared" si="3"/>
        <v>644.66999999999996</v>
      </c>
      <c r="O5" s="7">
        <v>249</v>
      </c>
    </row>
    <row r="6" spans="1:15" hidden="1" outlineLevel="2">
      <c r="A6" s="6" t="s">
        <v>10</v>
      </c>
      <c r="B6" s="7" t="s">
        <v>19</v>
      </c>
      <c r="C6" s="6" t="s">
        <v>20</v>
      </c>
      <c r="D6" s="11">
        <v>264219</v>
      </c>
      <c r="E6" s="11">
        <v>-160295.59</v>
      </c>
      <c r="F6" s="11">
        <f t="shared" si="0"/>
        <v>103923.41</v>
      </c>
      <c r="G6" s="11">
        <v>0</v>
      </c>
      <c r="H6" s="11">
        <v>0</v>
      </c>
      <c r="I6" s="11">
        <v>0</v>
      </c>
      <c r="J6" s="11">
        <f t="shared" si="1"/>
        <v>103923.41</v>
      </c>
      <c r="K6" s="11">
        <v>11167.42</v>
      </c>
      <c r="L6" s="11">
        <v>2849</v>
      </c>
      <c r="M6" s="11">
        <f t="shared" si="2"/>
        <v>14016.42</v>
      </c>
      <c r="N6" s="11">
        <f t="shared" si="3"/>
        <v>89906.99</v>
      </c>
      <c r="O6" s="7">
        <v>257</v>
      </c>
    </row>
    <row r="7" spans="1:15" hidden="1" outlineLevel="2">
      <c r="A7" s="6" t="s">
        <v>10</v>
      </c>
      <c r="B7" s="7" t="s">
        <v>21</v>
      </c>
      <c r="C7" s="6" t="s">
        <v>22</v>
      </c>
      <c r="D7" s="11">
        <v>0</v>
      </c>
      <c r="E7" s="11">
        <v>0</v>
      </c>
      <c r="F7" s="11">
        <f t="shared" si="0"/>
        <v>0</v>
      </c>
      <c r="G7" s="11">
        <v>0</v>
      </c>
      <c r="H7" s="11">
        <v>0</v>
      </c>
      <c r="I7" s="11">
        <v>0</v>
      </c>
      <c r="J7" s="11">
        <f t="shared" si="1"/>
        <v>0</v>
      </c>
      <c r="K7" s="11">
        <v>0</v>
      </c>
      <c r="L7" s="11">
        <v>0</v>
      </c>
      <c r="M7" s="11">
        <f t="shared" si="2"/>
        <v>0</v>
      </c>
      <c r="N7" s="11">
        <f t="shared" si="3"/>
        <v>0</v>
      </c>
      <c r="O7" s="7">
        <v>277</v>
      </c>
    </row>
    <row r="8" spans="1:15" hidden="1" outlineLevel="2">
      <c r="A8" s="6" t="s">
        <v>10</v>
      </c>
      <c r="B8" s="7" t="s">
        <v>23</v>
      </c>
      <c r="C8" s="6" t="s">
        <v>24</v>
      </c>
      <c r="D8" s="11">
        <v>1118066.5</v>
      </c>
      <c r="E8" s="11">
        <v>187768.29</v>
      </c>
      <c r="F8" s="11">
        <f t="shared" si="0"/>
        <v>1305834.79</v>
      </c>
      <c r="G8" s="11">
        <v>0</v>
      </c>
      <c r="H8" s="11">
        <v>0</v>
      </c>
      <c r="I8" s="11">
        <v>0</v>
      </c>
      <c r="J8" s="11">
        <f>H8+I8-G8+F8</f>
        <v>1305834.79</v>
      </c>
      <c r="K8" s="11">
        <v>226331.55</v>
      </c>
      <c r="L8" s="11">
        <v>0</v>
      </c>
      <c r="M8" s="11">
        <f t="shared" si="2"/>
        <v>226331.55</v>
      </c>
      <c r="N8" s="11">
        <f t="shared" si="3"/>
        <v>1079503.24</v>
      </c>
      <c r="O8" s="7">
        <v>279</v>
      </c>
    </row>
    <row r="9" spans="1:15" hidden="1" outlineLevel="2">
      <c r="A9" s="6" t="s">
        <v>10</v>
      </c>
      <c r="B9" s="7" t="s">
        <v>25</v>
      </c>
      <c r="C9" s="6" t="s">
        <v>26</v>
      </c>
      <c r="D9" s="11">
        <v>53580.68</v>
      </c>
      <c r="E9" s="11">
        <v>-36668.01</v>
      </c>
      <c r="F9" s="11">
        <f t="shared" si="0"/>
        <v>16912.669999999998</v>
      </c>
      <c r="G9" s="11">
        <v>0</v>
      </c>
      <c r="H9" s="11">
        <v>0</v>
      </c>
      <c r="I9" s="11">
        <v>0</v>
      </c>
      <c r="J9" s="11">
        <f t="shared" si="1"/>
        <v>16912.669999999998</v>
      </c>
      <c r="K9" s="11">
        <v>16250</v>
      </c>
      <c r="L9" s="11">
        <v>0</v>
      </c>
      <c r="M9" s="11">
        <f t="shared" si="2"/>
        <v>16250</v>
      </c>
      <c r="N9" s="11">
        <f t="shared" si="3"/>
        <v>662.66999999999825</v>
      </c>
      <c r="O9" s="7">
        <v>321</v>
      </c>
    </row>
    <row r="10" spans="1:15" hidden="1" outlineLevel="2">
      <c r="A10" s="6" t="s">
        <v>10</v>
      </c>
      <c r="B10" s="7" t="s">
        <v>27</v>
      </c>
      <c r="C10" s="6" t="s">
        <v>28</v>
      </c>
      <c r="D10" s="11">
        <v>503208.81</v>
      </c>
      <c r="E10" s="11">
        <v>532015.39</v>
      </c>
      <c r="F10" s="11">
        <f t="shared" si="0"/>
        <v>1035224.2</v>
      </c>
      <c r="G10" s="11">
        <v>0</v>
      </c>
      <c r="H10" s="11">
        <v>0</v>
      </c>
      <c r="I10" s="11">
        <v>0</v>
      </c>
      <c r="J10" s="11">
        <f t="shared" si="1"/>
        <v>1035224.2</v>
      </c>
      <c r="K10" s="11">
        <v>451279.32</v>
      </c>
      <c r="L10" s="11">
        <v>22217</v>
      </c>
      <c r="M10" s="11">
        <f t="shared" si="2"/>
        <v>473496.32000000001</v>
      </c>
      <c r="N10" s="11">
        <f t="shared" si="3"/>
        <v>561727.87999999989</v>
      </c>
      <c r="O10" s="7">
        <v>334</v>
      </c>
    </row>
    <row r="11" spans="1:15" hidden="1" outlineLevel="2">
      <c r="A11" s="6" t="s">
        <v>10</v>
      </c>
      <c r="B11" s="7" t="s">
        <v>29</v>
      </c>
      <c r="C11" s="6" t="s">
        <v>30</v>
      </c>
      <c r="D11" s="11">
        <v>359.93</v>
      </c>
      <c r="E11" s="11">
        <v>0</v>
      </c>
      <c r="F11" s="11">
        <f t="shared" si="0"/>
        <v>359.93</v>
      </c>
      <c r="G11" s="11">
        <v>0</v>
      </c>
      <c r="H11" s="11">
        <v>0</v>
      </c>
      <c r="I11" s="11">
        <v>0</v>
      </c>
      <c r="J11" s="11">
        <f t="shared" si="1"/>
        <v>359.93</v>
      </c>
      <c r="K11" s="11">
        <v>0</v>
      </c>
      <c r="L11" s="11">
        <v>0</v>
      </c>
      <c r="M11" s="11">
        <f t="shared" si="2"/>
        <v>0</v>
      </c>
      <c r="N11" s="11">
        <f t="shared" si="3"/>
        <v>359.93</v>
      </c>
      <c r="O11" s="7">
        <v>347</v>
      </c>
    </row>
    <row r="12" spans="1:15" hidden="1" outlineLevel="2">
      <c r="A12" s="6" t="s">
        <v>10</v>
      </c>
      <c r="B12" s="7" t="s">
        <v>31</v>
      </c>
      <c r="C12" s="6" t="s">
        <v>32</v>
      </c>
      <c r="D12" s="11">
        <v>45350.35</v>
      </c>
      <c r="E12" s="11">
        <v>0</v>
      </c>
      <c r="F12" s="11">
        <f t="shared" si="0"/>
        <v>45350.35</v>
      </c>
      <c r="G12" s="11">
        <v>0</v>
      </c>
      <c r="H12" s="11">
        <v>0</v>
      </c>
      <c r="I12" s="11">
        <v>0</v>
      </c>
      <c r="J12" s="11">
        <f t="shared" si="1"/>
        <v>45350.35</v>
      </c>
      <c r="K12" s="11">
        <v>0</v>
      </c>
      <c r="L12" s="11">
        <v>0</v>
      </c>
      <c r="M12" s="11">
        <f t="shared" si="2"/>
        <v>0</v>
      </c>
      <c r="N12" s="11">
        <f t="shared" si="3"/>
        <v>45350.35</v>
      </c>
      <c r="O12" s="7">
        <v>355</v>
      </c>
    </row>
    <row r="13" spans="1:15" hidden="1" outlineLevel="2">
      <c r="A13" s="6" t="s">
        <v>10</v>
      </c>
      <c r="B13" s="7" t="s">
        <v>33</v>
      </c>
      <c r="C13" s="6" t="s">
        <v>34</v>
      </c>
      <c r="D13" s="11">
        <v>29130.39</v>
      </c>
      <c r="E13" s="11">
        <v>888.17</v>
      </c>
      <c r="F13" s="11">
        <f t="shared" si="0"/>
        <v>30018.559999999998</v>
      </c>
      <c r="G13" s="11">
        <v>0</v>
      </c>
      <c r="H13" s="11">
        <v>0</v>
      </c>
      <c r="I13" s="11">
        <v>0</v>
      </c>
      <c r="J13" s="11">
        <f t="shared" si="1"/>
        <v>30018.559999999998</v>
      </c>
      <c r="K13" s="11">
        <v>-11787.3</v>
      </c>
      <c r="L13" s="11">
        <v>40048.19</v>
      </c>
      <c r="M13" s="11">
        <f t="shared" si="2"/>
        <v>28260.890000000003</v>
      </c>
      <c r="N13" s="11">
        <f t="shared" si="3"/>
        <v>1757.6699999999946</v>
      </c>
      <c r="O13" s="7">
        <v>357</v>
      </c>
    </row>
    <row r="14" spans="1:15" hidden="1" outlineLevel="2">
      <c r="A14" s="6" t="s">
        <v>10</v>
      </c>
      <c r="B14" s="7" t="s">
        <v>35</v>
      </c>
      <c r="C14" s="6" t="s">
        <v>36</v>
      </c>
      <c r="D14" s="11">
        <v>75233.3</v>
      </c>
      <c r="E14" s="11">
        <v>987.25</v>
      </c>
      <c r="F14" s="11">
        <f t="shared" si="0"/>
        <v>76220.55</v>
      </c>
      <c r="G14" s="11">
        <v>0</v>
      </c>
      <c r="H14" s="11">
        <v>0</v>
      </c>
      <c r="I14" s="11">
        <v>0</v>
      </c>
      <c r="J14" s="11">
        <f t="shared" si="1"/>
        <v>76220.55</v>
      </c>
      <c r="K14" s="11">
        <v>33806.129999999997</v>
      </c>
      <c r="L14" s="11">
        <v>0</v>
      </c>
      <c r="M14" s="11">
        <f t="shared" si="2"/>
        <v>33806.129999999997</v>
      </c>
      <c r="N14" s="11">
        <f t="shared" si="3"/>
        <v>42414.420000000006</v>
      </c>
      <c r="O14" s="7">
        <v>358</v>
      </c>
    </row>
    <row r="15" spans="1:15" hidden="1" outlineLevel="2">
      <c r="A15" s="6" t="s">
        <v>10</v>
      </c>
      <c r="B15" s="7" t="s">
        <v>37</v>
      </c>
      <c r="C15" s="6" t="s">
        <v>38</v>
      </c>
      <c r="D15" s="11">
        <v>3714</v>
      </c>
      <c r="E15" s="11">
        <v>0</v>
      </c>
      <c r="F15" s="11">
        <f t="shared" si="0"/>
        <v>3714</v>
      </c>
      <c r="G15" s="11">
        <v>0</v>
      </c>
      <c r="H15" s="11">
        <v>0</v>
      </c>
      <c r="I15" s="11">
        <v>0</v>
      </c>
      <c r="J15" s="11">
        <f t="shared" si="1"/>
        <v>3714</v>
      </c>
      <c r="K15" s="11">
        <v>0</v>
      </c>
      <c r="L15" s="11">
        <v>0</v>
      </c>
      <c r="M15" s="11">
        <f t="shared" si="2"/>
        <v>0</v>
      </c>
      <c r="N15" s="11">
        <f t="shared" si="3"/>
        <v>3714</v>
      </c>
      <c r="O15" s="7">
        <v>363</v>
      </c>
    </row>
    <row r="16" spans="1:15" hidden="1" outlineLevel="2">
      <c r="A16" s="6" t="s">
        <v>10</v>
      </c>
      <c r="B16" s="7" t="s">
        <v>39</v>
      </c>
      <c r="C16" s="6" t="s">
        <v>40</v>
      </c>
      <c r="D16" s="11">
        <v>180677.73</v>
      </c>
      <c r="E16" s="11">
        <v>0</v>
      </c>
      <c r="F16" s="11">
        <f t="shared" si="0"/>
        <v>180677.73</v>
      </c>
      <c r="G16" s="11">
        <v>0</v>
      </c>
      <c r="H16" s="11">
        <v>0</v>
      </c>
      <c r="I16" s="11">
        <v>0</v>
      </c>
      <c r="J16" s="11">
        <f t="shared" si="1"/>
        <v>180677.73</v>
      </c>
      <c r="K16" s="11">
        <v>10696</v>
      </c>
      <c r="L16" s="11">
        <v>1999.01</v>
      </c>
      <c r="M16" s="11">
        <f t="shared" si="2"/>
        <v>12695.01</v>
      </c>
      <c r="N16" s="11">
        <f t="shared" si="3"/>
        <v>167982.72</v>
      </c>
      <c r="O16" s="7">
        <v>397</v>
      </c>
    </row>
    <row r="17" spans="1:15" hidden="1" outlineLevel="2">
      <c r="A17" s="6" t="s">
        <v>10</v>
      </c>
      <c r="B17" s="7" t="s">
        <v>41</v>
      </c>
      <c r="C17" s="6" t="s">
        <v>42</v>
      </c>
      <c r="D17" s="11">
        <v>-399570.34</v>
      </c>
      <c r="E17" s="11">
        <v>816972.11</v>
      </c>
      <c r="F17" s="11">
        <f t="shared" si="0"/>
        <v>417401.76999999996</v>
      </c>
      <c r="G17" s="11">
        <v>0</v>
      </c>
      <c r="H17" s="11">
        <v>0</v>
      </c>
      <c r="I17" s="11">
        <v>0</v>
      </c>
      <c r="J17" s="11">
        <f t="shared" si="1"/>
        <v>417401.76999999996</v>
      </c>
      <c r="K17" s="11">
        <v>0</v>
      </c>
      <c r="L17" s="11">
        <v>0</v>
      </c>
      <c r="M17" s="11">
        <f t="shared" si="2"/>
        <v>0</v>
      </c>
      <c r="N17" s="11">
        <f t="shared" si="3"/>
        <v>417401.76999999996</v>
      </c>
      <c r="O17" s="7">
        <v>402</v>
      </c>
    </row>
    <row r="18" spans="1:15" hidden="1" outlineLevel="2">
      <c r="A18" s="6" t="s">
        <v>10</v>
      </c>
      <c r="B18" s="7" t="s">
        <v>43</v>
      </c>
      <c r="C18" s="6" t="s">
        <v>44</v>
      </c>
      <c r="D18" s="11">
        <v>-108955.44</v>
      </c>
      <c r="E18" s="11">
        <v>238350.22</v>
      </c>
      <c r="F18" s="11">
        <f t="shared" si="0"/>
        <v>129394.78</v>
      </c>
      <c r="G18" s="11">
        <v>0</v>
      </c>
      <c r="H18" s="11">
        <v>0</v>
      </c>
      <c r="I18" s="11">
        <v>0</v>
      </c>
      <c r="J18" s="11">
        <f t="shared" si="1"/>
        <v>129394.78</v>
      </c>
      <c r="K18" s="11">
        <v>0</v>
      </c>
      <c r="L18" s="11">
        <v>12250</v>
      </c>
      <c r="M18" s="11">
        <f t="shared" si="2"/>
        <v>12250</v>
      </c>
      <c r="N18" s="11">
        <f t="shared" si="3"/>
        <v>117144.78</v>
      </c>
      <c r="O18" s="7">
        <v>401</v>
      </c>
    </row>
    <row r="19" spans="1:15" hidden="1" outlineLevel="2">
      <c r="A19" s="6" t="s">
        <v>10</v>
      </c>
      <c r="B19" s="7" t="s">
        <v>45</v>
      </c>
      <c r="C19" s="6" t="s">
        <v>46</v>
      </c>
      <c r="D19" s="11">
        <v>-18887.400000000001</v>
      </c>
      <c r="E19" s="11">
        <v>25000</v>
      </c>
      <c r="F19" s="11">
        <f t="shared" si="0"/>
        <v>6112.5999999999985</v>
      </c>
      <c r="G19" s="11">
        <v>0</v>
      </c>
      <c r="H19" s="11">
        <v>0</v>
      </c>
      <c r="I19" s="11">
        <v>0</v>
      </c>
      <c r="J19" s="11">
        <f t="shared" si="1"/>
        <v>6112.5999999999985</v>
      </c>
      <c r="K19" s="11">
        <v>0</v>
      </c>
      <c r="L19" s="11">
        <v>0</v>
      </c>
      <c r="M19" s="11">
        <f t="shared" si="2"/>
        <v>0</v>
      </c>
      <c r="N19" s="11">
        <f t="shared" si="3"/>
        <v>6112.5999999999985</v>
      </c>
      <c r="O19" s="7">
        <v>404</v>
      </c>
    </row>
    <row r="20" spans="1:15" hidden="1" outlineLevel="2">
      <c r="A20" s="6" t="s">
        <v>10</v>
      </c>
      <c r="B20" s="7" t="s">
        <v>47</v>
      </c>
      <c r="C20" s="6" t="s">
        <v>48</v>
      </c>
      <c r="D20" s="11">
        <v>-45663.21</v>
      </c>
      <c r="E20" s="11">
        <v>72318.960000000006</v>
      </c>
      <c r="F20" s="11">
        <f t="shared" si="0"/>
        <v>26655.750000000007</v>
      </c>
      <c r="G20" s="11">
        <v>0</v>
      </c>
      <c r="H20" s="11">
        <v>0</v>
      </c>
      <c r="I20" s="11">
        <v>0</v>
      </c>
      <c r="J20" s="11">
        <f t="shared" si="1"/>
        <v>26655.750000000007</v>
      </c>
      <c r="K20" s="11">
        <v>0</v>
      </c>
      <c r="L20" s="11">
        <v>0</v>
      </c>
      <c r="M20" s="11">
        <f t="shared" si="2"/>
        <v>0</v>
      </c>
      <c r="N20" s="11">
        <f t="shared" si="3"/>
        <v>26655.750000000007</v>
      </c>
      <c r="O20" s="7">
        <v>405</v>
      </c>
    </row>
    <row r="21" spans="1:15" hidden="1" outlineLevel="2">
      <c r="A21" s="6" t="s">
        <v>10</v>
      </c>
      <c r="B21" s="7" t="s">
        <v>49</v>
      </c>
      <c r="C21" s="6" t="s">
        <v>50</v>
      </c>
      <c r="D21" s="11">
        <v>444814.98</v>
      </c>
      <c r="E21" s="11">
        <v>0</v>
      </c>
      <c r="F21" s="11">
        <f t="shared" si="0"/>
        <v>444814.98</v>
      </c>
      <c r="G21" s="11">
        <v>0</v>
      </c>
      <c r="H21" s="11">
        <v>0</v>
      </c>
      <c r="I21" s="11">
        <v>0</v>
      </c>
      <c r="J21" s="11">
        <f t="shared" si="1"/>
        <v>444814.98</v>
      </c>
      <c r="K21" s="11">
        <v>444814.98</v>
      </c>
      <c r="L21" s="11">
        <v>0</v>
      </c>
      <c r="M21" s="11">
        <f t="shared" si="2"/>
        <v>444814.98</v>
      </c>
      <c r="N21" s="11">
        <f t="shared" si="3"/>
        <v>0</v>
      </c>
      <c r="O21" s="7">
        <v>408</v>
      </c>
    </row>
    <row r="22" spans="1:15" hidden="1" outlineLevel="2">
      <c r="A22" s="6" t="s">
        <v>10</v>
      </c>
      <c r="B22" s="7" t="s">
        <v>51</v>
      </c>
      <c r="C22" s="6" t="s">
        <v>52</v>
      </c>
      <c r="D22" s="11">
        <v>0</v>
      </c>
      <c r="E22" s="11">
        <v>0</v>
      </c>
      <c r="F22" s="11">
        <f t="shared" si="0"/>
        <v>0</v>
      </c>
      <c r="G22" s="11">
        <v>0</v>
      </c>
      <c r="H22" s="11">
        <v>0</v>
      </c>
      <c r="I22" s="11">
        <v>0</v>
      </c>
      <c r="J22" s="11">
        <f t="shared" si="1"/>
        <v>0</v>
      </c>
      <c r="K22" s="11">
        <v>0</v>
      </c>
      <c r="L22" s="11">
        <v>0</v>
      </c>
      <c r="M22" s="11">
        <f t="shared" si="2"/>
        <v>0</v>
      </c>
      <c r="N22" s="11">
        <f t="shared" si="3"/>
        <v>0</v>
      </c>
      <c r="O22" s="7">
        <v>409</v>
      </c>
    </row>
    <row r="23" spans="1:15" hidden="1" outlineLevel="2">
      <c r="A23" s="6" t="s">
        <v>10</v>
      </c>
      <c r="B23" s="7" t="s">
        <v>53</v>
      </c>
      <c r="C23" s="6" t="s">
        <v>54</v>
      </c>
      <c r="D23" s="11">
        <v>0</v>
      </c>
      <c r="E23" s="11">
        <v>0</v>
      </c>
      <c r="F23" s="11">
        <f t="shared" si="0"/>
        <v>0</v>
      </c>
      <c r="G23" s="11">
        <v>0</v>
      </c>
      <c r="H23" s="11">
        <v>0</v>
      </c>
      <c r="I23" s="11">
        <v>0</v>
      </c>
      <c r="J23" s="11">
        <f t="shared" si="1"/>
        <v>0</v>
      </c>
      <c r="K23" s="11">
        <v>0</v>
      </c>
      <c r="L23" s="11">
        <v>0</v>
      </c>
      <c r="M23" s="11">
        <f t="shared" si="2"/>
        <v>0</v>
      </c>
      <c r="N23" s="11">
        <f t="shared" si="3"/>
        <v>0</v>
      </c>
      <c r="O23" s="7">
        <v>413</v>
      </c>
    </row>
    <row r="24" spans="1:15" hidden="1" outlineLevel="2">
      <c r="A24" s="6" t="s">
        <v>10</v>
      </c>
      <c r="B24" s="7" t="s">
        <v>55</v>
      </c>
      <c r="C24" s="6" t="s">
        <v>56</v>
      </c>
      <c r="D24" s="11">
        <v>109159.27</v>
      </c>
      <c r="E24" s="11">
        <v>13114.03</v>
      </c>
      <c r="F24" s="11">
        <f t="shared" si="0"/>
        <v>122273.3</v>
      </c>
      <c r="G24" s="11">
        <v>0</v>
      </c>
      <c r="H24" s="11">
        <v>0</v>
      </c>
      <c r="I24" s="11">
        <v>0</v>
      </c>
      <c r="J24" s="11">
        <f t="shared" si="1"/>
        <v>122273.3</v>
      </c>
      <c r="K24" s="11">
        <v>70690.009999999995</v>
      </c>
      <c r="L24" s="11">
        <v>2088</v>
      </c>
      <c r="M24" s="11">
        <f t="shared" si="2"/>
        <v>72778.009999999995</v>
      </c>
      <c r="N24" s="11">
        <f t="shared" si="3"/>
        <v>49495.290000000008</v>
      </c>
      <c r="O24" s="7">
        <v>414</v>
      </c>
    </row>
    <row r="25" spans="1:15" hidden="1" outlineLevel="2">
      <c r="A25" s="6" t="s">
        <v>10</v>
      </c>
      <c r="B25" s="7" t="s">
        <v>57</v>
      </c>
      <c r="C25" s="6" t="s">
        <v>58</v>
      </c>
      <c r="D25" s="11">
        <v>547.41</v>
      </c>
      <c r="E25" s="11">
        <v>-547.41</v>
      </c>
      <c r="F25" s="11">
        <f t="shared" si="0"/>
        <v>0</v>
      </c>
      <c r="G25" s="11">
        <v>0</v>
      </c>
      <c r="H25" s="11">
        <v>0</v>
      </c>
      <c r="I25" s="11">
        <v>0</v>
      </c>
      <c r="J25" s="11">
        <f t="shared" si="1"/>
        <v>0</v>
      </c>
      <c r="K25" s="11">
        <v>0</v>
      </c>
      <c r="L25" s="11">
        <v>0</v>
      </c>
      <c r="M25" s="11">
        <f t="shared" si="2"/>
        <v>0</v>
      </c>
      <c r="N25" s="11">
        <f t="shared" si="3"/>
        <v>0</v>
      </c>
      <c r="O25" s="7">
        <v>421</v>
      </c>
    </row>
    <row r="26" spans="1:15" hidden="1" outlineLevel="2">
      <c r="A26" s="6" t="s">
        <v>10</v>
      </c>
      <c r="B26" s="7" t="s">
        <v>59</v>
      </c>
      <c r="C26" s="6" t="s">
        <v>60</v>
      </c>
      <c r="D26" s="11">
        <v>396657</v>
      </c>
      <c r="E26" s="11">
        <v>133093</v>
      </c>
      <c r="F26" s="11">
        <f t="shared" si="0"/>
        <v>529750</v>
      </c>
      <c r="G26" s="11">
        <v>0</v>
      </c>
      <c r="H26" s="11">
        <v>0</v>
      </c>
      <c r="I26" s="11">
        <v>0</v>
      </c>
      <c r="J26" s="11">
        <f t="shared" si="1"/>
        <v>529750</v>
      </c>
      <c r="K26" s="11">
        <v>99880.35</v>
      </c>
      <c r="L26" s="11">
        <v>109295.2</v>
      </c>
      <c r="M26" s="11">
        <f t="shared" si="2"/>
        <v>209175.55</v>
      </c>
      <c r="N26" s="11">
        <f t="shared" si="3"/>
        <v>320574.45</v>
      </c>
      <c r="O26" s="7">
        <v>423</v>
      </c>
    </row>
    <row r="27" spans="1:15" hidden="1" outlineLevel="2">
      <c r="A27" s="6" t="s">
        <v>10</v>
      </c>
      <c r="B27" s="7" t="s">
        <v>61</v>
      </c>
      <c r="C27" s="6" t="s">
        <v>62</v>
      </c>
      <c r="D27" s="11">
        <v>157074</v>
      </c>
      <c r="E27" s="11">
        <v>0</v>
      </c>
      <c r="F27" s="11">
        <f t="shared" si="0"/>
        <v>157074</v>
      </c>
      <c r="G27" s="11">
        <v>0</v>
      </c>
      <c r="H27" s="11">
        <v>0</v>
      </c>
      <c r="I27" s="11">
        <v>0</v>
      </c>
      <c r="J27" s="11">
        <f t="shared" si="1"/>
        <v>157074</v>
      </c>
      <c r="K27" s="11">
        <v>4313.57</v>
      </c>
      <c r="L27" s="11">
        <v>0</v>
      </c>
      <c r="M27" s="11">
        <f t="shared" si="2"/>
        <v>4313.57</v>
      </c>
      <c r="N27" s="11">
        <f t="shared" si="3"/>
        <v>152760.43</v>
      </c>
      <c r="O27" s="7">
        <v>424</v>
      </c>
    </row>
    <row r="28" spans="1:15" hidden="1" outlineLevel="2">
      <c r="A28" s="6" t="s">
        <v>10</v>
      </c>
      <c r="B28" s="7" t="s">
        <v>63</v>
      </c>
      <c r="C28" s="6" t="s">
        <v>64</v>
      </c>
      <c r="D28" s="11">
        <v>0</v>
      </c>
      <c r="E28" s="11">
        <v>0</v>
      </c>
      <c r="F28" s="11">
        <f t="shared" si="0"/>
        <v>0</v>
      </c>
      <c r="G28" s="11">
        <v>0</v>
      </c>
      <c r="H28" s="11">
        <v>144140.04</v>
      </c>
      <c r="I28" s="11">
        <f>80000+75859.96</f>
        <v>155859.96000000002</v>
      </c>
      <c r="J28" s="11">
        <f t="shared" si="1"/>
        <v>300000</v>
      </c>
      <c r="K28" s="11">
        <v>295859.96000000002</v>
      </c>
      <c r="L28" s="11">
        <v>4140.04</v>
      </c>
      <c r="M28" s="11">
        <f t="shared" si="2"/>
        <v>300000</v>
      </c>
      <c r="N28" s="11">
        <f t="shared" si="3"/>
        <v>0</v>
      </c>
      <c r="O28" s="7">
        <v>429</v>
      </c>
    </row>
    <row r="29" spans="1:15" hidden="1" outlineLevel="2">
      <c r="A29" s="6" t="s">
        <v>10</v>
      </c>
      <c r="B29" s="7" t="s">
        <v>65</v>
      </c>
      <c r="C29" s="6" t="s">
        <v>66</v>
      </c>
      <c r="D29" s="11">
        <v>0</v>
      </c>
      <c r="E29" s="11">
        <v>0</v>
      </c>
      <c r="F29" s="11">
        <f t="shared" si="0"/>
        <v>0</v>
      </c>
      <c r="G29" s="11">
        <v>0</v>
      </c>
      <c r="H29" s="11">
        <v>366483</v>
      </c>
      <c r="I29" s="11">
        <v>64551.48</v>
      </c>
      <c r="J29" s="11">
        <f t="shared" si="1"/>
        <v>431034.48</v>
      </c>
      <c r="K29" s="11">
        <v>365926.96</v>
      </c>
      <c r="L29" s="11">
        <v>53328.04</v>
      </c>
      <c r="M29" s="11">
        <f t="shared" si="2"/>
        <v>419255</v>
      </c>
      <c r="N29" s="11">
        <f t="shared" si="3"/>
        <v>11779.479999999981</v>
      </c>
      <c r="O29" s="7">
        <v>434</v>
      </c>
    </row>
    <row r="30" spans="1:15" hidden="1" outlineLevel="1">
      <c r="A30" s="8" t="s">
        <v>67</v>
      </c>
      <c r="B30" s="7"/>
      <c r="C30" s="6"/>
      <c r="D30" s="12">
        <f t="shared" ref="D30:N30" si="4">SUBTOTAL(9,D2:D29)</f>
        <v>2812861.19</v>
      </c>
      <c r="E30" s="12">
        <f t="shared" si="4"/>
        <v>1825267.53</v>
      </c>
      <c r="F30" s="12">
        <f t="shared" si="4"/>
        <v>4638128.72</v>
      </c>
      <c r="G30" s="12">
        <f t="shared" si="4"/>
        <v>0</v>
      </c>
      <c r="H30" s="12">
        <f t="shared" si="4"/>
        <v>510623.04000000004</v>
      </c>
      <c r="I30" s="12">
        <f>SUBTOTAL(9,I2:I29)</f>
        <v>220411.44000000003</v>
      </c>
      <c r="J30" s="12">
        <f t="shared" si="4"/>
        <v>5369163.1999999993</v>
      </c>
      <c r="K30" s="12">
        <f t="shared" si="4"/>
        <v>2019228.9500000002</v>
      </c>
      <c r="L30" s="12">
        <f t="shared" si="4"/>
        <v>248214.48</v>
      </c>
      <c r="M30" s="12">
        <f t="shared" si="4"/>
        <v>2267443.4300000002</v>
      </c>
      <c r="N30" s="12">
        <f t="shared" si="4"/>
        <v>3101719.77</v>
      </c>
      <c r="O30" s="7"/>
    </row>
    <row r="31" spans="1:15" collapsed="1">
      <c r="A31" s="8" t="s">
        <v>9</v>
      </c>
      <c r="B31" s="7"/>
      <c r="C31" s="6"/>
      <c r="D31" s="12">
        <f t="shared" ref="D31:N31" si="5">SUBTOTAL(9,D2:D29)</f>
        <v>2812861.19</v>
      </c>
      <c r="E31" s="12">
        <f t="shared" si="5"/>
        <v>1825267.53</v>
      </c>
      <c r="F31" s="12">
        <f t="shared" si="5"/>
        <v>4638128.72</v>
      </c>
      <c r="G31" s="12">
        <f t="shared" si="5"/>
        <v>0</v>
      </c>
      <c r="H31" s="12">
        <f t="shared" si="5"/>
        <v>510623.04000000004</v>
      </c>
      <c r="I31" s="12">
        <f t="shared" si="5"/>
        <v>220411.44000000003</v>
      </c>
      <c r="J31" s="12">
        <f t="shared" si="5"/>
        <v>5369163.1999999993</v>
      </c>
      <c r="K31" s="12">
        <f t="shared" si="5"/>
        <v>2019228.9500000002</v>
      </c>
      <c r="L31" s="12">
        <f t="shared" si="5"/>
        <v>248214.48</v>
      </c>
      <c r="M31" s="12">
        <f t="shared" si="5"/>
        <v>2267443.4300000002</v>
      </c>
      <c r="N31" s="12">
        <f t="shared" si="5"/>
        <v>3101719.77</v>
      </c>
      <c r="O31" s="7"/>
    </row>
    <row r="32" spans="1:15">
      <c r="H32" s="13" t="s">
        <v>68</v>
      </c>
      <c r="I32" s="12">
        <f>+H30+I30</f>
        <v>731034.4800000001</v>
      </c>
    </row>
  </sheetData>
  <pageMargins left="0.23622047244094491" right="0.15748031496062992" top="1.1811023622047245" bottom="0.35433070866141736" header="7.874015748031496E-2" footer="7.874015748031496E-2"/>
  <pageSetup scale="82" orientation="landscape" r:id="rId1"/>
  <headerFooter>
    <oddHeader>&amp;C&amp;"Arial,Negrita"
INSTITUTO NACIONAL DE ASTROFISICA OPTICA Y ELECTRONICA
ANALITICO GLOBAL DE PROYECTOS EXTERNOS
EJERCICIO: 2010    PERIODO: ENERO-JUNIO     F.F.: 5-APOYOS EXTERNOS</oddHeader>
    <oddFooter>&amp;R&amp;"Arial"&amp;8Hoja &amp;P/&amp;N&amp;L&amp;"Arial"&amp;8
01-Sep-2010 08:48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Analitico Proyectos F.5</vt:lpstr>
      <vt:lpstr>'Analitico Proyectos F.5'!Títulos_a_imprimir</vt:lpstr>
    </vt:vector>
  </TitlesOfParts>
  <Company>INAOE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ALOR CASTAÑUELA</dc:creator>
  <cp:lastModifiedBy>Administracion</cp:lastModifiedBy>
  <cp:lastPrinted>2010-10-08T01:11:06Z</cp:lastPrinted>
  <dcterms:created xsi:type="dcterms:W3CDTF">2007-01-12T00:53:36Z</dcterms:created>
  <dcterms:modified xsi:type="dcterms:W3CDTF">2010-10-08T01:11:56Z</dcterms:modified>
</cp:coreProperties>
</file>